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 tabRatio="311" activeTab="1"/>
  </bookViews>
  <sheets>
    <sheet name="Jednotlivec" sheetId="1" r:id="rId1"/>
    <sheet name="Manželé" sheetId="2" r:id="rId2"/>
    <sheet name="List1" sheetId="3" r:id="rId3"/>
  </sheets>
  <calcPr calcId="145621" iterateDelta="1E-4"/>
</workbook>
</file>

<file path=xl/calcChain.xml><?xml version="1.0" encoding="utf-8"?>
<calcChain xmlns="http://schemas.openxmlformats.org/spreadsheetml/2006/main">
  <c r="B4" i="1" l="1"/>
  <c r="D5" i="2" l="1"/>
  <c r="B5" i="2"/>
  <c r="B3" i="1"/>
  <c r="K7" i="2" l="1"/>
  <c r="K3" i="2"/>
  <c r="I7" i="1"/>
  <c r="I3" i="1"/>
  <c r="D4" i="2"/>
  <c r="A25" i="2"/>
  <c r="K12" i="2"/>
  <c r="G11" i="2"/>
  <c r="B11" i="2"/>
  <c r="H5" i="2"/>
  <c r="G5" i="2"/>
  <c r="A29" i="1"/>
  <c r="I11" i="1"/>
  <c r="F9" i="1"/>
  <c r="B6" i="1"/>
  <c r="F4" i="1"/>
  <c r="B4" i="2" l="1"/>
  <c r="B9" i="2"/>
  <c r="B14" i="2" s="1"/>
  <c r="C14" i="2" s="1"/>
  <c r="F14" i="2" s="1"/>
  <c r="B11" i="1"/>
  <c r="C11" i="1" s="1"/>
  <c r="F16" i="2" l="1"/>
  <c r="F20" i="2"/>
  <c r="F11" i="1"/>
  <c r="E13" i="1"/>
  <c r="E17" i="1"/>
</calcChain>
</file>

<file path=xl/sharedStrings.xml><?xml version="1.0" encoding="utf-8"?>
<sst xmlns="http://schemas.openxmlformats.org/spreadsheetml/2006/main" count="75" uniqueCount="39">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</sst>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36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17253</xdr:colOff>
          <xdr:row>1</xdr:row>
          <xdr:rowOff>25879</xdr:rowOff>
        </xdr:from>
        <xdr:to>
          <xdr:col>8</xdr:col>
          <xdr:colOff>1293962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17253</xdr:colOff>
          <xdr:row>5</xdr:row>
          <xdr:rowOff>51758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17253</xdr:colOff>
          <xdr:row>1</xdr:row>
          <xdr:rowOff>25879</xdr:rowOff>
        </xdr:from>
        <xdr:to>
          <xdr:col>10</xdr:col>
          <xdr:colOff>327804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17253</xdr:colOff>
          <xdr:row>5</xdr:row>
          <xdr:rowOff>51758</xdr:rowOff>
        </xdr:from>
        <xdr:to>
          <xdr:col>10</xdr:col>
          <xdr:colOff>327804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25879</xdr:colOff>
          <xdr:row>1</xdr:row>
          <xdr:rowOff>60385</xdr:rowOff>
        </xdr:from>
        <xdr:to>
          <xdr:col>10</xdr:col>
          <xdr:colOff>1664898</xdr:colOff>
          <xdr:row>1</xdr:row>
          <xdr:rowOff>370936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34506</xdr:colOff>
          <xdr:row>5</xdr:row>
          <xdr:rowOff>25879</xdr:rowOff>
        </xdr:from>
        <xdr:to>
          <xdr:col>10</xdr:col>
          <xdr:colOff>1664898</xdr:colOff>
          <xdr:row>5</xdr:row>
          <xdr:rowOff>345057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25879</xdr:colOff>
          <xdr:row>1</xdr:row>
          <xdr:rowOff>60385</xdr:rowOff>
        </xdr:from>
        <xdr:to>
          <xdr:col>10</xdr:col>
          <xdr:colOff>1664898</xdr:colOff>
          <xdr:row>1</xdr:row>
          <xdr:rowOff>370936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34506</xdr:colOff>
          <xdr:row>5</xdr:row>
          <xdr:rowOff>25879</xdr:rowOff>
        </xdr:from>
        <xdr:to>
          <xdr:col>10</xdr:col>
          <xdr:colOff>1664898</xdr:colOff>
          <xdr:row>5</xdr:row>
          <xdr:rowOff>345057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B2" sqref="B2"/>
    </sheetView>
  </sheetViews>
  <sheetFormatPr defaultRowHeight="12.9" x14ac:dyDescent="0.2"/>
  <cols>
    <col min="1" max="1" width="21.75"/>
    <col min="2" max="2" width="8.75"/>
    <col min="3" max="3" width="10.875" customWidth="1"/>
    <col min="4" max="4" width="8.75"/>
    <col min="5" max="5" width="14.125"/>
    <col min="6" max="6" width="11"/>
    <col min="7" max="7" width="8.75"/>
    <col min="8" max="8" width="12.25"/>
    <col min="9" max="9" width="19.875"/>
    <col min="10" max="10" width="4.75" customWidth="1"/>
    <col min="11" max="1025" width="8.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8" customHeight="1" x14ac:dyDescent="0.25">
      <c r="A2" s="2" t="s">
        <v>2</v>
      </c>
      <c r="B2" s="3">
        <v>50100</v>
      </c>
      <c r="C2" s="1"/>
      <c r="D2" s="1"/>
      <c r="E2" s="1" t="s">
        <v>3</v>
      </c>
      <c r="F2" s="4">
        <v>1</v>
      </c>
      <c r="G2" s="1"/>
      <c r="H2" s="1" t="s">
        <v>4</v>
      </c>
      <c r="I2" s="32" t="s">
        <v>5</v>
      </c>
    </row>
    <row r="3" spans="1:10" ht="32.299999999999997" customHeight="1" x14ac:dyDescent="0.2">
      <c r="A3" s="5" t="s">
        <v>6</v>
      </c>
      <c r="B3" s="1">
        <f>B2-B4</f>
        <v>14466</v>
      </c>
      <c r="C3" s="1"/>
      <c r="D3" s="1"/>
      <c r="E3" s="1"/>
      <c r="F3" s="1"/>
      <c r="G3" s="1"/>
      <c r="H3" s="6" t="s">
        <v>7</v>
      </c>
      <c r="I3" s="1">
        <f>INDEX(A28:A29,J3)</f>
        <v>0</v>
      </c>
      <c r="J3">
        <v>1</v>
      </c>
    </row>
    <row r="4" spans="1:10" x14ac:dyDescent="0.2">
      <c r="A4" s="5" t="s">
        <v>8</v>
      </c>
      <c r="B4" s="7">
        <f>IF((B2-CEILING(2/3*I11,1)-(F2*I11/6))&gt;F4,FLOOR(((B2-(2/3*I11)-(F2*I11/6))-(FLOOR(F4,3)/3)-2),1),FLOOR(B2-(2/3*I11)-(F2*I11/6),3)*2/3)</f>
        <v>35634</v>
      </c>
      <c r="C4" s="1"/>
      <c r="D4" s="1"/>
      <c r="E4" s="1" t="s">
        <v>9</v>
      </c>
      <c r="F4" s="8">
        <f>2*(I11)</f>
        <v>19286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3.95" customHeight="1" x14ac:dyDescent="0.2">
      <c r="A7" s="2" t="s">
        <v>15</v>
      </c>
      <c r="B7" s="4">
        <v>0</v>
      </c>
      <c r="C7" s="1"/>
      <c r="D7" s="1"/>
      <c r="E7" s="6" t="s">
        <v>16</v>
      </c>
      <c r="F7" s="4">
        <v>0</v>
      </c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0</v>
      </c>
      <c r="G9" s="1"/>
      <c r="H9" s="1" t="s">
        <v>20</v>
      </c>
      <c r="I9" s="11">
        <v>3410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6233</v>
      </c>
    </row>
    <row r="11" spans="1:10" x14ac:dyDescent="0.2">
      <c r="A11" s="2" t="s">
        <v>22</v>
      </c>
      <c r="B11" s="13">
        <f>B4-B6-B7+B9</f>
        <v>34545</v>
      </c>
      <c r="C11" s="13">
        <f>B11*60-F9-I4-I3-I7</f>
        <v>2072700</v>
      </c>
      <c r="D11" s="1"/>
      <c r="E11" s="1" t="s">
        <v>23</v>
      </c>
      <c r="F11" s="13">
        <f>C11/60</f>
        <v>34545</v>
      </c>
      <c r="G11" s="1"/>
      <c r="H11" s="1" t="s">
        <v>24</v>
      </c>
      <c r="I11" s="1">
        <f>I9+I10</f>
        <v>9643</v>
      </c>
    </row>
    <row r="12" spans="1:10" x14ac:dyDescent="0.2">
      <c r="A12" s="2"/>
      <c r="B12" s="1"/>
      <c r="C12" s="1"/>
      <c r="D12" s="1"/>
      <c r="E12" s="1"/>
      <c r="F12" s="1"/>
      <c r="G12" s="1"/>
      <c r="H12" s="1"/>
      <c r="I12" s="1"/>
    </row>
    <row r="13" spans="1:10" x14ac:dyDescent="0.2">
      <c r="A13" s="2"/>
      <c r="B13" s="1"/>
      <c r="C13" s="1" t="s">
        <v>25</v>
      </c>
      <c r="D13" s="1"/>
      <c r="E13" s="1">
        <f>C11/3*10</f>
        <v>6909000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500000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>
        <f>C11/E15</f>
        <v>4.1454000000000004</v>
      </c>
      <c r="F17" s="1"/>
      <c r="G17" s="1"/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17253</xdr:colOff>
                    <xdr:row>1</xdr:row>
                    <xdr:rowOff>25879</xdr:rowOff>
                  </from>
                  <to>
                    <xdr:col>8</xdr:col>
                    <xdr:colOff>1293962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17253</xdr:colOff>
                    <xdr:row>5</xdr:row>
                    <xdr:rowOff>51758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tabSelected="1" zoomScale="130" zoomScaleNormal="130" workbookViewId="0">
      <selection activeCell="G3" sqref="G3"/>
    </sheetView>
  </sheetViews>
  <sheetFormatPr defaultRowHeight="12.9" x14ac:dyDescent="0.2"/>
  <cols>
    <col min="1" max="1" width="20.25" style="17"/>
    <col min="2" max="2" width="10.75" style="17"/>
    <col min="3" max="3" width="12.75" style="17" customWidth="1"/>
    <col min="4" max="4" width="10.75" style="17"/>
    <col min="5" max="5" width="13.875" style="17"/>
    <col min="6" max="6" width="12" style="17"/>
    <col min="7" max="7" width="10.875" style="17"/>
    <col min="8" max="8" width="10.625" style="17"/>
    <col min="9" max="9" width="4.875" style="17"/>
    <col min="10" max="10" width="19.75" style="17"/>
    <col min="11" max="11" width="27" style="17" customWidth="1"/>
    <col min="12" max="12" width="4" style="17" hidden="1" customWidth="1"/>
    <col min="13" max="256" width="9.125" style="17"/>
    <col min="257" max="257" width="21.75" style="17"/>
    <col min="258" max="258" width="11.25" style="17"/>
    <col min="259" max="259" width="9.625" style="17"/>
    <col min="260" max="260" width="11.25" style="17"/>
    <col min="261" max="261" width="14.375" style="17"/>
    <col min="262" max="263" width="12" style="17"/>
    <col min="264" max="264" width="10.25" style="17"/>
    <col min="265" max="265" width="9.125" style="17"/>
    <col min="266" max="266" width="19.75" style="17"/>
    <col min="267" max="267" width="25.625" style="17"/>
    <col min="268" max="268" width="0" style="17" hidden="1"/>
    <col min="269" max="512" width="9.125" style="17"/>
    <col min="513" max="513" width="21.75" style="17"/>
    <col min="514" max="514" width="11.25" style="17"/>
    <col min="515" max="515" width="9.625" style="17"/>
    <col min="516" max="516" width="11.25" style="17"/>
    <col min="517" max="517" width="14.375" style="17"/>
    <col min="518" max="519" width="12" style="17"/>
    <col min="520" max="520" width="10.25" style="17"/>
    <col min="521" max="521" width="9.125" style="17"/>
    <col min="522" max="522" width="19.75" style="17"/>
    <col min="523" max="523" width="25.625" style="17"/>
    <col min="524" max="524" width="0" style="17" hidden="1"/>
    <col min="525" max="768" width="9.125" style="17"/>
    <col min="769" max="769" width="21.75" style="17"/>
    <col min="770" max="770" width="11.25" style="17"/>
    <col min="771" max="771" width="9.625" style="17"/>
    <col min="772" max="772" width="11.25" style="17"/>
    <col min="773" max="773" width="14.375" style="17"/>
    <col min="774" max="775" width="12" style="17"/>
    <col min="776" max="776" width="10.25" style="17"/>
    <col min="777" max="777" width="9.125" style="17"/>
    <col min="778" max="778" width="19.75" style="17"/>
    <col min="779" max="779" width="25.625" style="17"/>
    <col min="780" max="780" width="0" style="17" hidden="1"/>
    <col min="781" max="1025" width="9.125" style="17"/>
  </cols>
  <sheetData>
    <row r="1" spans="1:12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2" ht="30.1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2" x14ac:dyDescent="0.2">
      <c r="A3" s="18" t="s">
        <v>36</v>
      </c>
      <c r="B3" s="19">
        <v>50000</v>
      </c>
      <c r="C3"/>
      <c r="D3" s="19">
        <v>30000</v>
      </c>
      <c r="E3"/>
      <c r="F3" s="17" t="s">
        <v>3</v>
      </c>
      <c r="G3" s="19">
        <v>1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2" x14ac:dyDescent="0.2">
      <c r="A4" s="18" t="s">
        <v>6</v>
      </c>
      <c r="B4" s="21">
        <f>B3-B5</f>
        <v>14466</v>
      </c>
      <c r="C4"/>
      <c r="D4" s="21">
        <f>D3-D5</f>
        <v>14466</v>
      </c>
      <c r="E4"/>
      <c r="F4"/>
      <c r="G4"/>
      <c r="H4"/>
      <c r="J4" s="17" t="s">
        <v>10</v>
      </c>
      <c r="K4"/>
      <c r="L4"/>
    </row>
    <row r="5" spans="1:12" x14ac:dyDescent="0.2">
      <c r="A5" s="18" t="s">
        <v>8</v>
      </c>
      <c r="B5" s="22">
        <f>IF((B3-CEILING(2/3*K12,1)-(G3*K12/6))&gt;G5,FLOOR(((B3-(2/3*K12)-(G3*K12/6))-(FLOOR(G5,3)/3)-2),1),FLOOR(B3-(2/3*K12)-(G3*K12/6),3)*2/3)</f>
        <v>35534</v>
      </c>
      <c r="C5"/>
      <c r="D5" s="22">
        <f>IF((D3-CEILING(2/3*K12,1)-(H3*K12/6))&gt;G5,FLOOR(((D3-(2/3*K12)-(H3*K12/6))-(FLOOR(G5,3)/3)-2),1),FLOOR(D3-(2/3*K12)-(H3*K12/6),3)*2/3)</f>
        <v>15534</v>
      </c>
      <c r="E5"/>
      <c r="F5" s="17" t="s">
        <v>37</v>
      </c>
      <c r="G5" s="23">
        <f>2*(K10+K11)</f>
        <v>19286</v>
      </c>
      <c r="H5" s="23">
        <f>2*(K10+K11)</f>
        <v>19286</v>
      </c>
      <c r="J5"/>
      <c r="K5"/>
      <c r="L5"/>
    </row>
    <row r="6" spans="1:12" ht="27.7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2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2" x14ac:dyDescent="0.2">
      <c r="A8" s="18"/>
      <c r="B8" s="24"/>
      <c r="C8"/>
      <c r="D8" s="24"/>
      <c r="E8"/>
      <c r="F8"/>
      <c r="G8"/>
      <c r="J8"/>
      <c r="K8"/>
    </row>
    <row r="9" spans="1:12" ht="25.85" x14ac:dyDescent="0.2">
      <c r="A9" s="18" t="s">
        <v>38</v>
      </c>
      <c r="B9" s="24">
        <f>B5+D5+B7</f>
        <v>51068</v>
      </c>
      <c r="C9"/>
      <c r="D9" s="24"/>
      <c r="E9"/>
      <c r="F9" s="20" t="s">
        <v>16</v>
      </c>
      <c r="G9" s="19">
        <v>0</v>
      </c>
      <c r="J9"/>
      <c r="K9"/>
    </row>
    <row r="10" spans="1:12" x14ac:dyDescent="0.2">
      <c r="A10" s="28"/>
      <c r="B10"/>
      <c r="C10"/>
      <c r="D10"/>
      <c r="E10"/>
      <c r="F10"/>
      <c r="G10"/>
      <c r="J10" s="1" t="s">
        <v>20</v>
      </c>
      <c r="K10" s="11">
        <v>3410</v>
      </c>
    </row>
    <row r="11" spans="1:12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v>6233</v>
      </c>
    </row>
    <row r="12" spans="1:12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9643</v>
      </c>
    </row>
    <row r="13" spans="1:12" x14ac:dyDescent="0.2">
      <c r="A13" s="28"/>
      <c r="B13"/>
      <c r="C13"/>
      <c r="D13"/>
      <c r="E13"/>
      <c r="F13"/>
    </row>
    <row r="14" spans="1:12" x14ac:dyDescent="0.2">
      <c r="A14" s="28" t="s">
        <v>22</v>
      </c>
      <c r="B14" s="29">
        <f>B9-B11-B12</f>
        <v>49434.5</v>
      </c>
      <c r="C14" s="29">
        <f>B14*60-G11-K3-K4-K7</f>
        <v>2966070</v>
      </c>
      <c r="E14" s="17" t="s">
        <v>23</v>
      </c>
      <c r="F14" s="29">
        <f>C14/60</f>
        <v>49434.5</v>
      </c>
    </row>
    <row r="15" spans="1:12" x14ac:dyDescent="0.2">
      <c r="A15" s="28"/>
      <c r="B15"/>
      <c r="C15"/>
      <c r="F15"/>
    </row>
    <row r="16" spans="1:12" x14ac:dyDescent="0.2">
      <c r="A16" s="28"/>
      <c r="B16"/>
      <c r="C16" s="17" t="s">
        <v>25</v>
      </c>
      <c r="F16" s="17">
        <f>C14/3*10</f>
        <v>9886900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500000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>
        <f>C14/F18</f>
        <v>5.9321400000000004</v>
      </c>
    </row>
    <row r="21" spans="1:6" x14ac:dyDescent="0.2">
      <c r="A21"/>
      <c r="B21"/>
    </row>
    <row r="22" spans="1:6" x14ac:dyDescent="0.2">
      <c r="A22"/>
      <c r="B22"/>
    </row>
    <row r="23" spans="1:6" ht="14.3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17253</xdr:colOff>
                    <xdr:row>1</xdr:row>
                    <xdr:rowOff>25879</xdr:rowOff>
                  </from>
                  <to>
                    <xdr:col>10</xdr:col>
                    <xdr:colOff>327804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17253</xdr:colOff>
                    <xdr:row>5</xdr:row>
                    <xdr:rowOff>51758</xdr:rowOff>
                  </from>
                  <to>
                    <xdr:col>10</xdr:col>
                    <xdr:colOff>327804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25879</xdr:colOff>
                    <xdr:row>1</xdr:row>
                    <xdr:rowOff>60385</xdr:rowOff>
                  </from>
                  <to>
                    <xdr:col>10</xdr:col>
                    <xdr:colOff>1664898</xdr:colOff>
                    <xdr:row>1</xdr:row>
                    <xdr:rowOff>370936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34506</xdr:colOff>
                    <xdr:row>5</xdr:row>
                    <xdr:rowOff>25879</xdr:rowOff>
                  </from>
                  <to>
                    <xdr:col>10</xdr:col>
                    <xdr:colOff>1664898</xdr:colOff>
                    <xdr:row>5</xdr:row>
                    <xdr:rowOff>345057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25879</xdr:colOff>
                    <xdr:row>1</xdr:row>
                    <xdr:rowOff>60385</xdr:rowOff>
                  </from>
                  <to>
                    <xdr:col>10</xdr:col>
                    <xdr:colOff>1664898</xdr:colOff>
                    <xdr:row>1</xdr:row>
                    <xdr:rowOff>370936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34506</xdr:colOff>
                    <xdr:row>5</xdr:row>
                    <xdr:rowOff>25879</xdr:rowOff>
                  </from>
                  <to>
                    <xdr:col>10</xdr:col>
                    <xdr:colOff>1664898</xdr:colOff>
                    <xdr:row>5</xdr:row>
                    <xdr:rowOff>345057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Petra Šimáková</cp:lastModifiedBy>
  <cp:revision>0</cp:revision>
  <cp:lastPrinted>2010-03-31T11:57:08Z</cp:lastPrinted>
  <dcterms:created xsi:type="dcterms:W3CDTF">2008-03-31T12:32:28Z</dcterms:created>
  <dcterms:modified xsi:type="dcterms:W3CDTF">2019-06-07T09:43:50Z</dcterms:modified>
</cp:coreProperties>
</file>